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eggplant\2020年\5_バイク屋車屋業務2020\GAG-SB6_2020年\計算ツール\"/>
    </mc:Choice>
  </mc:AlternateContent>
  <xr:revisionPtr revIDLastSave="0" documentId="13_ncr:1_{E35135FE-192E-492A-9EF1-B1D5B0A3BFBF}" xr6:coauthVersionLast="45" xr6:coauthVersionMax="45" xr10:uidLastSave="{00000000-0000-0000-0000-000000000000}"/>
  <bookViews>
    <workbookView xWindow="3288" yWindow="1836" windowWidth="17280" windowHeight="18684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8" i="1" l="1"/>
  <c r="B31" i="1" s="1"/>
  <c r="B8" i="1"/>
  <c r="B14" i="1"/>
  <c r="B15" i="1" s="1"/>
  <c r="B18" i="1"/>
  <c r="B30" i="1" l="1"/>
  <c r="B20" i="1"/>
</calcChain>
</file>

<file path=xl/sharedStrings.xml><?xml version="1.0" encoding="utf-8"?>
<sst xmlns="http://schemas.openxmlformats.org/spreadsheetml/2006/main" count="40" uniqueCount="29">
  <si>
    <t>吸気管長の計算</t>
    <rPh sb="0" eb="2">
      <t>キュウキ</t>
    </rPh>
    <rPh sb="2" eb="3">
      <t>カン</t>
    </rPh>
    <rPh sb="3" eb="4">
      <t>チョウ</t>
    </rPh>
    <rPh sb="5" eb="7">
      <t>ケイサン</t>
    </rPh>
    <phoneticPr fontId="1"/>
  </si>
  <si>
    <t>荒木エフマシン株式会社</t>
    <rPh sb="0" eb="2">
      <t>アラキ</t>
    </rPh>
    <rPh sb="7" eb="9">
      <t>カブシキ</t>
    </rPh>
    <rPh sb="9" eb="11">
      <t>カイシャ</t>
    </rPh>
    <phoneticPr fontId="1"/>
  </si>
  <si>
    <t>吸気温度をT度とした場合の音速a</t>
    <rPh sb="0" eb="2">
      <t>キュウキ</t>
    </rPh>
    <rPh sb="2" eb="4">
      <t>オンド</t>
    </rPh>
    <rPh sb="6" eb="7">
      <t>ド</t>
    </rPh>
    <rPh sb="10" eb="12">
      <t>バアイ</t>
    </rPh>
    <rPh sb="13" eb="15">
      <t>オンソク</t>
    </rPh>
    <phoneticPr fontId="1"/>
  </si>
  <si>
    <t>温度T</t>
    <rPh sb="0" eb="2">
      <t>オンド</t>
    </rPh>
    <phoneticPr fontId="1"/>
  </si>
  <si>
    <t>音速a</t>
    <rPh sb="0" eb="2">
      <t>オンソク</t>
    </rPh>
    <phoneticPr fontId="1"/>
  </si>
  <si>
    <t>℃</t>
    <phoneticPr fontId="1"/>
  </si>
  <si>
    <t>m/s</t>
    <phoneticPr fontId="1"/>
  </si>
  <si>
    <t>°</t>
    <phoneticPr fontId="1"/>
  </si>
  <si>
    <t>無効角</t>
    <rPh sb="0" eb="2">
      <t>ムコウ</t>
    </rPh>
    <rPh sb="2" eb="3">
      <t>カク</t>
    </rPh>
    <phoneticPr fontId="1"/>
  </si>
  <si>
    <t>排気量</t>
    <rPh sb="0" eb="3">
      <t>ハイキリョウ</t>
    </rPh>
    <phoneticPr fontId="1"/>
  </si>
  <si>
    <t>圧縮比</t>
    <rPh sb="0" eb="2">
      <t>アッシュク</t>
    </rPh>
    <rPh sb="2" eb="3">
      <t>ヒ</t>
    </rPh>
    <phoneticPr fontId="1"/>
  </si>
  <si>
    <t>燃焼室容積</t>
    <rPh sb="0" eb="3">
      <t>ネンショウシツ</t>
    </rPh>
    <rPh sb="3" eb="5">
      <t>ヨウセキ</t>
    </rPh>
    <phoneticPr fontId="1"/>
  </si>
  <si>
    <t>：1</t>
    <phoneticPr fontId="1"/>
  </si>
  <si>
    <t>インテークバルブ作用角θ</t>
    <rPh sb="8" eb="10">
      <t>サヨウ</t>
    </rPh>
    <rPh sb="10" eb="11">
      <t>カク</t>
    </rPh>
    <phoneticPr fontId="1"/>
  </si>
  <si>
    <t>総容積V</t>
    <rPh sb="0" eb="1">
      <t>ソウ</t>
    </rPh>
    <rPh sb="1" eb="3">
      <t>ヨウセキ</t>
    </rPh>
    <phoneticPr fontId="1"/>
  </si>
  <si>
    <t>吸気管径</t>
    <rPh sb="0" eb="2">
      <t>キュウキ</t>
    </rPh>
    <rPh sb="2" eb="3">
      <t>カン</t>
    </rPh>
    <rPh sb="3" eb="4">
      <t>ケイ</t>
    </rPh>
    <phoneticPr fontId="1"/>
  </si>
  <si>
    <t>吸気管断面積S</t>
    <rPh sb="0" eb="2">
      <t>キュウキ</t>
    </rPh>
    <rPh sb="2" eb="3">
      <t>カン</t>
    </rPh>
    <rPh sb="3" eb="6">
      <t>ダンメンセキ</t>
    </rPh>
    <phoneticPr fontId="1"/>
  </si>
  <si>
    <t>mm</t>
    <phoneticPr fontId="1"/>
  </si>
  <si>
    <t>mm2</t>
    <phoneticPr fontId="1"/>
  </si>
  <si>
    <t>吸気管の長さ</t>
    <rPh sb="0" eb="2">
      <t>キュウキ</t>
    </rPh>
    <rPh sb="2" eb="3">
      <t>カン</t>
    </rPh>
    <rPh sb="4" eb="5">
      <t>ナガ</t>
    </rPh>
    <phoneticPr fontId="1"/>
  </si>
  <si>
    <t>rpm</t>
    <phoneticPr fontId="1"/>
  </si>
  <si>
    <t>慣性効果の働く回転数</t>
    <rPh sb="0" eb="2">
      <t>カンセイ</t>
    </rPh>
    <rPh sb="2" eb="4">
      <t>コウカ</t>
    </rPh>
    <rPh sb="5" eb="6">
      <t>ハタラ</t>
    </rPh>
    <rPh sb="7" eb="10">
      <t>カイテンスウ</t>
    </rPh>
    <phoneticPr fontId="1"/>
  </si>
  <si>
    <t>慣性効果</t>
    <rPh sb="0" eb="2">
      <t>カンセイ</t>
    </rPh>
    <rPh sb="2" eb="4">
      <t>コウカ</t>
    </rPh>
    <phoneticPr fontId="1"/>
  </si>
  <si>
    <t>脈動効果のある回転1</t>
    <rPh sb="0" eb="2">
      <t>ミャクドウ</t>
    </rPh>
    <rPh sb="2" eb="4">
      <t>コウカ</t>
    </rPh>
    <rPh sb="7" eb="9">
      <t>カイテン</t>
    </rPh>
    <phoneticPr fontId="1"/>
  </si>
  <si>
    <t>脈動効果のある回転2</t>
    <rPh sb="0" eb="2">
      <t>ミャクドウ</t>
    </rPh>
    <rPh sb="2" eb="4">
      <t>コウカ</t>
    </rPh>
    <rPh sb="7" eb="9">
      <t>カイテン</t>
    </rPh>
    <phoneticPr fontId="1"/>
  </si>
  <si>
    <t>mm</t>
    <phoneticPr fontId="1"/>
  </si>
  <si>
    <t>cm3</t>
    <phoneticPr fontId="1"/>
  </si>
  <si>
    <t>cm3</t>
    <phoneticPr fontId="1"/>
  </si>
  <si>
    <t>脈動効果 ※無視してよい</t>
    <rPh sb="0" eb="2">
      <t>ミャクドウ</t>
    </rPh>
    <rPh sb="2" eb="4">
      <t>コウカ</t>
    </rPh>
    <rPh sb="6" eb="8">
      <t>ムシ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</si>
</sst>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3" borderId="9" xfId="0" applyFill="1" applyBorder="1">
      <alignment vertical="center"/>
    </xf>
    <xf numFmtId="0" fontId="0" fillId="4" borderId="10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10" xfId="0" applyFill="1" applyBorder="1">
      <alignment vertical="center"/>
    </xf>
    <xf numFmtId="0" fontId="0" fillId="3" borderId="4" xfId="0" applyFill="1" applyBorder="1">
      <alignment vertical="center"/>
    </xf>
    <xf numFmtId="0" fontId="0" fillId="0" borderId="8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6" xfId="0" applyFill="1" applyBorder="1">
      <alignment vertical="center"/>
    </xf>
    <xf numFmtId="0" fontId="0" fillId="2" borderId="10" xfId="0" applyFill="1" applyBorder="1" applyProtection="1">
      <alignment vertical="center"/>
    </xf>
    <xf numFmtId="0" fontId="0" fillId="5" borderId="0" xfId="0" applyFill="1">
      <alignment vertical="center"/>
    </xf>
    <xf numFmtId="0" fontId="0" fillId="6" borderId="9" xfId="0" applyFill="1" applyBorder="1">
      <alignment vertical="center"/>
    </xf>
    <xf numFmtId="0" fontId="0" fillId="6" borderId="10" xfId="0" applyFill="1" applyBorder="1">
      <alignment vertical="center"/>
    </xf>
    <xf numFmtId="0" fontId="0" fillId="6" borderId="6" xfId="0" applyFill="1" applyBorder="1">
      <alignment vertical="center"/>
    </xf>
    <xf numFmtId="0" fontId="0" fillId="6" borderId="8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G21" sqref="G21"/>
    </sheetView>
  </sheetViews>
  <sheetFormatPr defaultRowHeight="13.2" x14ac:dyDescent="0.2"/>
  <cols>
    <col min="1" max="1" width="23.5546875" customWidth="1"/>
    <col min="2" max="2" width="12.5546875" bestFit="1" customWidth="1"/>
  </cols>
  <sheetData>
    <row r="1" spans="1:6" x14ac:dyDescent="0.2">
      <c r="A1" s="20" t="s">
        <v>0</v>
      </c>
      <c r="B1" s="21"/>
      <c r="C1" s="21"/>
      <c r="D1" s="21"/>
      <c r="E1" s="21"/>
      <c r="F1" s="22"/>
    </row>
    <row r="2" spans="1:6" x14ac:dyDescent="0.2">
      <c r="A2" s="23"/>
      <c r="B2" s="24"/>
      <c r="C2" s="24"/>
      <c r="D2" s="24"/>
      <c r="E2" s="24"/>
      <c r="F2" s="25"/>
    </row>
    <row r="3" spans="1:6" ht="13.8" thickBot="1" x14ac:dyDescent="0.25">
      <c r="A3" s="26"/>
      <c r="B3" s="27"/>
      <c r="C3" s="27"/>
      <c r="D3" s="27"/>
      <c r="E3" s="27"/>
      <c r="F3" s="28"/>
    </row>
    <row r="4" spans="1:6" x14ac:dyDescent="0.2">
      <c r="A4" s="20" t="s">
        <v>22</v>
      </c>
      <c r="B4" s="21"/>
      <c r="C4" s="22"/>
      <c r="D4" t="s">
        <v>1</v>
      </c>
    </row>
    <row r="5" spans="1:6" ht="13.8" thickBot="1" x14ac:dyDescent="0.25">
      <c r="A5" s="26"/>
      <c r="B5" s="27"/>
      <c r="C5" s="28"/>
    </row>
    <row r="6" spans="1:6" ht="13.8" thickBot="1" x14ac:dyDescent="0.25">
      <c r="A6" t="s">
        <v>2</v>
      </c>
    </row>
    <row r="7" spans="1:6" ht="37.950000000000003" customHeight="1" thickBot="1" x14ac:dyDescent="0.25">
      <c r="A7" s="4" t="s">
        <v>3</v>
      </c>
      <c r="B7" s="5">
        <v>30</v>
      </c>
      <c r="C7" t="s">
        <v>5</v>
      </c>
    </row>
    <row r="8" spans="1:6" ht="46.5" customHeight="1" thickBot="1" x14ac:dyDescent="0.25">
      <c r="A8" s="2" t="s">
        <v>4</v>
      </c>
      <c r="B8" s="14">
        <f>SQRT(((B7+273)/273))*331.45</f>
        <v>349.18695758311742</v>
      </c>
      <c r="C8" t="s">
        <v>6</v>
      </c>
    </row>
    <row r="9" spans="1:6" ht="13.5" thickBot="1" x14ac:dyDescent="0.25"/>
    <row r="10" spans="1:6" ht="13.8" thickBot="1" x14ac:dyDescent="0.25">
      <c r="A10" s="4" t="s">
        <v>13</v>
      </c>
      <c r="B10" s="1">
        <v>227</v>
      </c>
      <c r="C10" t="s">
        <v>7</v>
      </c>
    </row>
    <row r="11" spans="1:6" ht="13.8" thickBot="1" x14ac:dyDescent="0.25">
      <c r="A11" s="4" t="s">
        <v>8</v>
      </c>
      <c r="B11" s="1">
        <v>15</v>
      </c>
      <c r="C11" t="s">
        <v>7</v>
      </c>
    </row>
    <row r="12" spans="1:6" ht="13.8" thickBot="1" x14ac:dyDescent="0.25">
      <c r="A12" s="4" t="s">
        <v>9</v>
      </c>
      <c r="B12" s="9">
        <v>106</v>
      </c>
      <c r="C12" t="s">
        <v>27</v>
      </c>
    </row>
    <row r="13" spans="1:6" ht="13.8" thickBot="1" x14ac:dyDescent="0.25">
      <c r="A13" s="10" t="s">
        <v>10</v>
      </c>
      <c r="B13" s="8">
        <v>12.5</v>
      </c>
      <c r="C13" t="s">
        <v>12</v>
      </c>
    </row>
    <row r="14" spans="1:6" ht="13.8" thickBot="1" x14ac:dyDescent="0.25">
      <c r="A14" s="2" t="s">
        <v>11</v>
      </c>
      <c r="B14" s="3">
        <f>(B12/(B13))</f>
        <v>8.48</v>
      </c>
      <c r="C14" t="s">
        <v>27</v>
      </c>
    </row>
    <row r="15" spans="1:6" ht="13.8" thickBot="1" x14ac:dyDescent="0.25">
      <c r="A15" s="2" t="s">
        <v>14</v>
      </c>
      <c r="B15" s="3">
        <f>B12+B14</f>
        <v>114.48</v>
      </c>
      <c r="C15" t="s">
        <v>26</v>
      </c>
    </row>
    <row r="16" spans="1:6" ht="13.95" customHeight="1" thickBot="1" x14ac:dyDescent="0.25">
      <c r="A16" s="6"/>
      <c r="B16" s="6"/>
    </row>
    <row r="17" spans="1:3" ht="13.8" thickBot="1" x14ac:dyDescent="0.25">
      <c r="A17" s="12" t="s">
        <v>15</v>
      </c>
      <c r="B17" s="7">
        <v>25</v>
      </c>
      <c r="C17" t="s">
        <v>25</v>
      </c>
    </row>
    <row r="18" spans="1:3" ht="13.8" thickBot="1" x14ac:dyDescent="0.25">
      <c r="A18" s="2" t="s">
        <v>16</v>
      </c>
      <c r="B18" s="3">
        <f>(B17/2)^2*PI()</f>
        <v>490.87385212340519</v>
      </c>
      <c r="C18" t="s">
        <v>18</v>
      </c>
    </row>
    <row r="19" spans="1:3" ht="13.8" thickBot="1" x14ac:dyDescent="0.25">
      <c r="A19" s="13" t="s">
        <v>19</v>
      </c>
      <c r="B19" s="11">
        <v>256</v>
      </c>
      <c r="C19" t="s">
        <v>25</v>
      </c>
    </row>
    <row r="20" spans="1:3" x14ac:dyDescent="0.2">
      <c r="A20" s="15" t="s">
        <v>21</v>
      </c>
      <c r="B20" s="15">
        <f>(B8*(B10-B11)/(12*PI()))*(SQRT((B18/1000000)/((B19*0.001)*B15/1000000)))</f>
        <v>8036.4253069877741</v>
      </c>
      <c r="C20" t="s">
        <v>20</v>
      </c>
    </row>
    <row r="23" spans="1:3" ht="13.5" thickBot="1" x14ac:dyDescent="0.25"/>
    <row r="24" spans="1:3" x14ac:dyDescent="0.2">
      <c r="A24" s="20" t="s">
        <v>28</v>
      </c>
      <c r="B24" s="21"/>
      <c r="C24" s="22"/>
    </row>
    <row r="25" spans="1:3" ht="13.8" thickBot="1" x14ac:dyDescent="0.25">
      <c r="A25" s="26"/>
      <c r="B25" s="27"/>
      <c r="C25" s="28"/>
    </row>
    <row r="26" spans="1:3" ht="13.8" thickBot="1" x14ac:dyDescent="0.25">
      <c r="A26" t="s">
        <v>2</v>
      </c>
    </row>
    <row r="27" spans="1:3" ht="13.8" thickBot="1" x14ac:dyDescent="0.25">
      <c r="A27" s="4" t="s">
        <v>3</v>
      </c>
      <c r="B27" s="5">
        <v>30</v>
      </c>
      <c r="C27" t="s">
        <v>5</v>
      </c>
    </row>
    <row r="28" spans="1:3" ht="13.8" thickBot="1" x14ac:dyDescent="0.25">
      <c r="A28" s="2" t="s">
        <v>4</v>
      </c>
      <c r="B28" s="14">
        <f>SQRT(((B27+273)/273))*331.45</f>
        <v>349.18695758311742</v>
      </c>
      <c r="C28" t="s">
        <v>6</v>
      </c>
    </row>
    <row r="29" spans="1:3" ht="13.8" thickBot="1" x14ac:dyDescent="0.25">
      <c r="A29" s="4" t="s">
        <v>19</v>
      </c>
      <c r="B29" s="1">
        <v>256</v>
      </c>
      <c r="C29" t="s">
        <v>17</v>
      </c>
    </row>
    <row r="30" spans="1:3" ht="13.8" thickBot="1" x14ac:dyDescent="0.25">
      <c r="A30" s="16" t="s">
        <v>23</v>
      </c>
      <c r="B30" s="17">
        <f>(30*B28)/(1.5*(B29/1000))</f>
        <v>27280.23106118105</v>
      </c>
      <c r="C30" t="s">
        <v>20</v>
      </c>
    </row>
    <row r="31" spans="1:3" ht="13.8" thickBot="1" x14ac:dyDescent="0.25">
      <c r="A31" s="18" t="s">
        <v>24</v>
      </c>
      <c r="B31" s="19">
        <f>(30*B28)/(2.5*(B29/1000))</f>
        <v>16368.138636708631</v>
      </c>
      <c r="C31" t="s">
        <v>20</v>
      </c>
    </row>
  </sheetData>
  <mergeCells count="3">
    <mergeCell ref="A1:F3"/>
    <mergeCell ref="A4:C5"/>
    <mergeCell ref="A24:C25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sisid</dc:creator>
  <cp:lastModifiedBy>ssd_danen</cp:lastModifiedBy>
  <dcterms:created xsi:type="dcterms:W3CDTF">2020-07-16T00:52:51Z</dcterms:created>
  <dcterms:modified xsi:type="dcterms:W3CDTF">2020-07-22T09:24:05Z</dcterms:modified>
</cp:coreProperties>
</file>